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<sst xmlns="http://schemas.openxmlformats.org/spreadsheetml/2006/main" count="114" uniqueCount="99">
  <si>
    <t>附件</t>
  </si>
  <si>
    <t>2024年本溪市定点医疗机构协议考核评分表</t>
  </si>
  <si>
    <t>医疗机构编码</t>
  </si>
  <si>
    <t>医疗机构名称</t>
  </si>
  <si>
    <t>1.1住院人均费用增长率得分</t>
  </si>
  <si>
    <t>1.2住院患者自费占比得分</t>
  </si>
  <si>
    <t>1.3住院人次人头比</t>
  </si>
  <si>
    <t>1.4住院全口径报销比例</t>
  </si>
  <si>
    <t>2.1 低风险病历死亡率</t>
  </si>
  <si>
    <t>2.2 两周再入院占比</t>
  </si>
  <si>
    <t>3.1 DRG组数</t>
  </si>
  <si>
    <t>3.2 病例组合指数CMI</t>
  </si>
  <si>
    <t>4.1 时间消耗指数</t>
  </si>
  <si>
    <t>4.2 费用消耗指数</t>
  </si>
  <si>
    <t>5.1 入组率达到98%</t>
  </si>
  <si>
    <t>5.2 电子病例病案首页上传率达到100%</t>
  </si>
  <si>
    <t>5.3 电子病历出院小结上传率达到100%</t>
  </si>
  <si>
    <t>5.4 医保结算清单年度上传率达到100%</t>
  </si>
  <si>
    <t>6.1 医保电子凭证（医保码）使用率</t>
  </si>
  <si>
    <t>7.就医管理</t>
  </si>
  <si>
    <t>8.集采管理</t>
  </si>
  <si>
    <t>合计1</t>
  </si>
  <si>
    <t>合计2</t>
  </si>
  <si>
    <t>线上得分</t>
  </si>
  <si>
    <t>线下得分</t>
  </si>
  <si>
    <t>合计</t>
  </si>
  <si>
    <t>H21050400002</t>
  </si>
  <si>
    <t>本溪市中心医院</t>
  </si>
  <si>
    <t>H21050200012</t>
  </si>
  <si>
    <t>辽宁省健康产业集团本钢总医院</t>
  </si>
  <si>
    <t>H21050300184</t>
  </si>
  <si>
    <t>辽宁中医药大学附属医院（沈本院区）</t>
  </si>
  <si>
    <t>未考核</t>
  </si>
  <si>
    <t>H21050200001</t>
  </si>
  <si>
    <t>本溪市中医院</t>
  </si>
  <si>
    <t>H21052200014</t>
  </si>
  <si>
    <t>桓仁满族自治县中医院</t>
  </si>
  <si>
    <t>H21052100138</t>
  </si>
  <si>
    <t>本溪满族自治县县中医院</t>
  </si>
  <si>
    <t>H21050400004</t>
  </si>
  <si>
    <t>本溪市第六人民医院</t>
  </si>
  <si>
    <t>H21052200126</t>
  </si>
  <si>
    <t>桓仁满族自治县人民医院</t>
  </si>
  <si>
    <t>H21052100013</t>
  </si>
  <si>
    <t>本溪满族自治县第一人民医院</t>
  </si>
  <si>
    <t>H21050300051</t>
  </si>
  <si>
    <t>本溪市第一人民医院</t>
  </si>
  <si>
    <t>H21050400066</t>
  </si>
  <si>
    <t>本溪市第三人民医院</t>
  </si>
  <si>
    <t>H21050300007</t>
  </si>
  <si>
    <t>本溪市康宁医院</t>
  </si>
  <si>
    <t>H21050200068</t>
  </si>
  <si>
    <t>本溪市铁路医院</t>
  </si>
  <si>
    <t>H21050400080</t>
  </si>
  <si>
    <t>本溪何氏眼科医院有限公司</t>
  </si>
  <si>
    <t>H21050200023</t>
  </si>
  <si>
    <t>本溪爱尔眼科医院</t>
  </si>
  <si>
    <t>H21052100018</t>
  </si>
  <si>
    <t>本溪满族自治县第二人民医院</t>
  </si>
  <si>
    <t>H21050200009</t>
  </si>
  <si>
    <t>本溪市红十字会医院</t>
  </si>
  <si>
    <t>H21050400005</t>
  </si>
  <si>
    <t>本溪市第九人民医院</t>
  </si>
  <si>
    <t>H21050200011</t>
  </si>
  <si>
    <t>辽宁省健康产业集团本钢北营医院</t>
  </si>
  <si>
    <t>H21050500139</t>
  </si>
  <si>
    <t>辽宁省健康产业集团本钢南芬医院</t>
  </si>
  <si>
    <t>H21050200006</t>
  </si>
  <si>
    <t>辽宁省健康产业集团本钢南地医院</t>
  </si>
  <si>
    <t>H21050200186</t>
  </si>
  <si>
    <t>孚源本溪医院</t>
  </si>
  <si>
    <t>H21050400085</t>
  </si>
  <si>
    <t>本溪三一三医院</t>
  </si>
  <si>
    <t>H21052100015</t>
  </si>
  <si>
    <t>本溪满族自治县第三人民医院</t>
  </si>
  <si>
    <t>H21052200088</t>
  </si>
  <si>
    <t>桓仁满族自治县第二人民医院</t>
  </si>
  <si>
    <t>H21052100003</t>
  </si>
  <si>
    <t>本溪安康医院</t>
  </si>
  <si>
    <t>H21052200116</t>
  </si>
  <si>
    <t>桓仁博爱医院</t>
  </si>
  <si>
    <t>H21052200113</t>
  </si>
  <si>
    <t>桓仁仁济医院</t>
  </si>
  <si>
    <t>H21052200134</t>
  </si>
  <si>
    <t>本溪康卫医院</t>
  </si>
  <si>
    <t>H21052100166</t>
  </si>
  <si>
    <t>本溪小市爱尔眼科医院</t>
  </si>
  <si>
    <t>H21052200117</t>
  </si>
  <si>
    <t>桓仁江北综合医院</t>
  </si>
  <si>
    <t>H21059900163</t>
  </si>
  <si>
    <t>本溪仁爱医院</t>
  </si>
  <si>
    <t>H21050300017</t>
  </si>
  <si>
    <t>本溪华爱医院</t>
  </si>
  <si>
    <t>H21050300073</t>
  </si>
  <si>
    <t>本溪瑞济中医院</t>
  </si>
  <si>
    <t>H21050400084</t>
  </si>
  <si>
    <t>本溪博林医院</t>
  </si>
  <si>
    <t>H21050300083</t>
  </si>
  <si>
    <t>本溪惠民医院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</si>
</sst>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"/>
  <sheetViews>
    <sheetView tabSelected="1" workbookViewId="0">
      <selection activeCell="A3" sqref="A3:B3"/>
    </sheetView>
  </sheetViews>
  <sheetFormatPr defaultColWidth="9" defaultRowHeight="14.4"/>
  <cols>
    <col min="1" max="1" width="11.3333333333333" style="4" customWidth="1"/>
    <col min="2" max="2" width="25.3333333333333" style="4" customWidth="1"/>
    <col min="3" max="3" width="7.33333333333333" customWidth="1"/>
    <col min="4" max="4" width="7.11111111111111" customWidth="1"/>
    <col min="5" max="5" width="6.11111111111111" customWidth="1"/>
    <col min="6" max="7" width="7.11111111111111" customWidth="1"/>
    <col min="8" max="8" width="8.44444444444444" customWidth="1"/>
    <col min="9" max="10" width="8.33333333333333" customWidth="1"/>
    <col min="11" max="11" width="6.55555555555556" customWidth="1"/>
    <col min="12" max="12" width="7.44444444444444" customWidth="1"/>
    <col min="13" max="13" width="5.66666666666667" customWidth="1"/>
    <col min="14" max="14" width="8.77777777777778" customWidth="1"/>
    <col min="15" max="15" width="7.88888888888889" customWidth="1"/>
    <col min="16" max="16" width="8" customWidth="1"/>
    <col min="17" max="17" width="8.77777777777778" customWidth="1"/>
    <col min="18" max="18" width="6.11111111111111" customWidth="1"/>
    <col min="19" max="19" width="7.44444444444444" customWidth="1"/>
    <col min="20" max="20" width="7.88888888888889" customWidth="1"/>
    <col min="21" max="21" width="7.44444444444444" customWidth="1"/>
    <col min="22" max="23" width="8.66666666666667" customWidth="1"/>
    <col min="24" max="24" width="12" customWidth="1"/>
  </cols>
  <sheetData>
    <row r="1" spans="1:1">
      <c r="A1" s="4" t="s">
        <v>0</v>
      </c>
    </row>
    <row r="2" ht="40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54" customHeight="1" spans="1:2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8" t="s">
        <v>19</v>
      </c>
      <c r="S3" s="8" t="s">
        <v>20</v>
      </c>
      <c r="T3" s="13" t="s">
        <v>21</v>
      </c>
      <c r="U3" s="13" t="s">
        <v>22</v>
      </c>
      <c r="V3" s="13" t="s">
        <v>23</v>
      </c>
      <c r="W3" s="13" t="s">
        <v>24</v>
      </c>
      <c r="X3" s="13" t="s">
        <v>25</v>
      </c>
    </row>
    <row r="4" s="1" customFormat="1" ht="20" customHeight="1" spans="1:24">
      <c r="A4" s="10" t="s">
        <v>26</v>
      </c>
      <c r="B4" s="10" t="s">
        <v>27</v>
      </c>
      <c r="C4" s="11">
        <v>5</v>
      </c>
      <c r="D4" s="12">
        <v>0</v>
      </c>
      <c r="E4" s="13">
        <v>4</v>
      </c>
      <c r="F4" s="13">
        <v>5</v>
      </c>
      <c r="G4" s="14">
        <v>5.6</v>
      </c>
      <c r="H4" s="15">
        <v>0.829694323144105</v>
      </c>
      <c r="I4" s="15">
        <v>5</v>
      </c>
      <c r="J4" s="15">
        <v>7</v>
      </c>
      <c r="K4" s="14">
        <v>5</v>
      </c>
      <c r="L4" s="14">
        <v>5.7</v>
      </c>
      <c r="M4" s="14">
        <v>5</v>
      </c>
      <c r="N4" s="14">
        <v>5</v>
      </c>
      <c r="O4" s="14">
        <v>5</v>
      </c>
      <c r="P4" s="14">
        <v>5</v>
      </c>
      <c r="Q4" s="15">
        <v>2.02748992560207</v>
      </c>
      <c r="R4" s="14">
        <v>7</v>
      </c>
      <c r="S4" s="14">
        <v>4.5</v>
      </c>
      <c r="T4" s="20">
        <f t="shared" ref="T4:T39" si="0">SUM(C4:S4)</f>
        <v>76.6571842487462</v>
      </c>
      <c r="U4" s="20">
        <f t="shared" ref="U4:U16" si="1">T4*1</f>
        <v>76.6571842487462</v>
      </c>
      <c r="V4" s="20">
        <f t="shared" ref="V4:V39" si="2">U4*0.6</f>
        <v>45.9943105492477</v>
      </c>
      <c r="W4" s="14">
        <v>39.576</v>
      </c>
      <c r="X4" s="20">
        <f t="shared" ref="X4:X39" si="3">V4+W4</f>
        <v>85.5703105492477</v>
      </c>
    </row>
    <row r="5" s="1" customFormat="1" ht="20" customHeight="1" spans="1:24">
      <c r="A5" s="10" t="s">
        <v>28</v>
      </c>
      <c r="B5" s="16" t="s">
        <v>29</v>
      </c>
      <c r="C5" s="11">
        <v>5</v>
      </c>
      <c r="D5" s="12">
        <v>5</v>
      </c>
      <c r="E5" s="13">
        <v>0</v>
      </c>
      <c r="F5" s="14">
        <v>0</v>
      </c>
      <c r="G5" s="14">
        <v>5.35</v>
      </c>
      <c r="H5" s="15">
        <v>0.605095541401274</v>
      </c>
      <c r="I5" s="15">
        <v>4.92708333333333</v>
      </c>
      <c r="J5" s="15">
        <v>6.49839102111294</v>
      </c>
      <c r="K5" s="14">
        <v>5</v>
      </c>
      <c r="L5" s="14">
        <v>5.34</v>
      </c>
      <c r="M5" s="14">
        <v>5</v>
      </c>
      <c r="N5" s="14">
        <v>5</v>
      </c>
      <c r="O5" s="14">
        <v>5</v>
      </c>
      <c r="P5" s="14">
        <v>5</v>
      </c>
      <c r="Q5" s="15">
        <v>1.65666269815023</v>
      </c>
      <c r="R5" s="14">
        <v>9</v>
      </c>
      <c r="S5" s="14">
        <v>5</v>
      </c>
      <c r="T5" s="20">
        <f t="shared" si="0"/>
        <v>73.3772325939978</v>
      </c>
      <c r="U5" s="20">
        <f t="shared" si="1"/>
        <v>73.3772325939978</v>
      </c>
      <c r="V5" s="20">
        <f t="shared" si="2"/>
        <v>44.0263395563987</v>
      </c>
      <c r="W5" s="13">
        <v>39.064</v>
      </c>
      <c r="X5" s="20">
        <f t="shared" si="3"/>
        <v>83.0903395563987</v>
      </c>
    </row>
    <row r="6" s="1" customFormat="1" ht="22" customHeight="1" spans="1:24">
      <c r="A6" s="10" t="s">
        <v>30</v>
      </c>
      <c r="B6" s="16" t="s">
        <v>31</v>
      </c>
      <c r="C6" s="11">
        <v>5</v>
      </c>
      <c r="D6" s="12">
        <v>0</v>
      </c>
      <c r="E6" s="13">
        <v>0</v>
      </c>
      <c r="F6" s="13">
        <v>0</v>
      </c>
      <c r="G6" s="14">
        <v>6</v>
      </c>
      <c r="H6" s="15">
        <v>2.15909090909091</v>
      </c>
      <c r="I6" s="15">
        <v>5</v>
      </c>
      <c r="J6" s="15">
        <v>6.74158694428813</v>
      </c>
      <c r="K6" s="14">
        <v>4.45</v>
      </c>
      <c r="L6" s="14">
        <v>4.8</v>
      </c>
      <c r="M6" s="14">
        <v>5</v>
      </c>
      <c r="N6" s="14">
        <v>5</v>
      </c>
      <c r="O6" s="14">
        <v>5</v>
      </c>
      <c r="P6" s="14">
        <v>5</v>
      </c>
      <c r="Q6" s="15">
        <v>1.65655875865134</v>
      </c>
      <c r="R6" s="14">
        <v>12</v>
      </c>
      <c r="S6" s="14" t="s">
        <v>32</v>
      </c>
      <c r="T6" s="20">
        <f t="shared" si="0"/>
        <v>67.8072366120304</v>
      </c>
      <c r="U6" s="20">
        <f>T6/0.95</f>
        <v>71.3760385389793</v>
      </c>
      <c r="V6" s="20">
        <f t="shared" si="2"/>
        <v>42.8256231233876</v>
      </c>
      <c r="W6" s="13">
        <v>39.744</v>
      </c>
      <c r="X6" s="20">
        <f t="shared" si="3"/>
        <v>82.5696231233876</v>
      </c>
    </row>
    <row r="7" s="1" customFormat="1" ht="20" customHeight="1" spans="1:24">
      <c r="A7" s="10" t="s">
        <v>33</v>
      </c>
      <c r="B7" s="17" t="s">
        <v>34</v>
      </c>
      <c r="C7" s="11">
        <v>5</v>
      </c>
      <c r="D7" s="12">
        <v>5</v>
      </c>
      <c r="E7" s="13">
        <v>4</v>
      </c>
      <c r="F7" s="13">
        <v>5</v>
      </c>
      <c r="G7" s="14">
        <v>6</v>
      </c>
      <c r="H7" s="15">
        <v>5</v>
      </c>
      <c r="I7" s="15">
        <v>4.49468085106383</v>
      </c>
      <c r="J7" s="15">
        <v>7</v>
      </c>
      <c r="K7" s="14">
        <v>4.75</v>
      </c>
      <c r="L7" s="14">
        <v>5.16</v>
      </c>
      <c r="M7" s="14">
        <v>5</v>
      </c>
      <c r="N7" s="14">
        <v>5</v>
      </c>
      <c r="O7" s="14">
        <v>5</v>
      </c>
      <c r="P7" s="14">
        <v>5</v>
      </c>
      <c r="Q7" s="15">
        <v>2.31318636015015</v>
      </c>
      <c r="R7" s="14">
        <v>8</v>
      </c>
      <c r="S7" s="14">
        <v>5</v>
      </c>
      <c r="T7" s="20">
        <f t="shared" si="0"/>
        <v>86.717867211214</v>
      </c>
      <c r="U7" s="20">
        <f t="shared" si="1"/>
        <v>86.717867211214</v>
      </c>
      <c r="V7" s="20">
        <f t="shared" si="2"/>
        <v>52.0307203267284</v>
      </c>
      <c r="W7" s="14">
        <v>39.064</v>
      </c>
      <c r="X7" s="20">
        <f t="shared" si="3"/>
        <v>91.0947203267284</v>
      </c>
    </row>
    <row r="8" s="2" customFormat="1" ht="20" customHeight="1" spans="1:24">
      <c r="A8" s="10" t="s">
        <v>35</v>
      </c>
      <c r="B8" s="16" t="s">
        <v>36</v>
      </c>
      <c r="C8" s="11">
        <v>5</v>
      </c>
      <c r="D8" s="12">
        <v>5</v>
      </c>
      <c r="E8" s="13">
        <v>0</v>
      </c>
      <c r="F8" s="13">
        <v>5</v>
      </c>
      <c r="G8" s="14">
        <v>6</v>
      </c>
      <c r="H8" s="15">
        <v>0.603174603174603</v>
      </c>
      <c r="I8" s="15">
        <v>4.06914893617021</v>
      </c>
      <c r="J8" s="15">
        <v>5.70793472144063</v>
      </c>
      <c r="K8" s="14">
        <v>4.45</v>
      </c>
      <c r="L8" s="14">
        <v>6</v>
      </c>
      <c r="M8" s="14">
        <v>5</v>
      </c>
      <c r="N8" s="14">
        <v>5</v>
      </c>
      <c r="O8" s="14">
        <v>5</v>
      </c>
      <c r="P8" s="14">
        <v>5</v>
      </c>
      <c r="Q8" s="15">
        <v>1.20267967647445</v>
      </c>
      <c r="R8" s="14">
        <v>10</v>
      </c>
      <c r="S8" s="14">
        <v>5</v>
      </c>
      <c r="T8" s="20">
        <f t="shared" si="0"/>
        <v>78.0329379372599</v>
      </c>
      <c r="U8" s="20">
        <f t="shared" si="1"/>
        <v>78.0329379372599</v>
      </c>
      <c r="V8" s="20">
        <f t="shared" si="2"/>
        <v>46.8197627623559</v>
      </c>
      <c r="W8" s="13">
        <v>35.688</v>
      </c>
      <c r="X8" s="20">
        <f t="shared" si="3"/>
        <v>82.507762762356</v>
      </c>
    </row>
    <row r="9" s="2" customFormat="1" ht="20" customHeight="1" spans="1:24">
      <c r="A9" s="10" t="s">
        <v>37</v>
      </c>
      <c r="B9" s="10" t="s">
        <v>38</v>
      </c>
      <c r="C9" s="11">
        <v>5</v>
      </c>
      <c r="D9" s="12">
        <v>0</v>
      </c>
      <c r="E9" s="13">
        <v>0</v>
      </c>
      <c r="F9" s="13">
        <v>5</v>
      </c>
      <c r="G9" s="14">
        <v>6</v>
      </c>
      <c r="H9" s="15">
        <v>0.574018126888218</v>
      </c>
      <c r="I9" s="15">
        <v>3.27127659574468</v>
      </c>
      <c r="J9" s="15">
        <v>4.74912774338773</v>
      </c>
      <c r="K9" s="14">
        <v>4.9</v>
      </c>
      <c r="L9" s="14">
        <v>6</v>
      </c>
      <c r="M9" s="14">
        <v>5</v>
      </c>
      <c r="N9" s="14">
        <v>5</v>
      </c>
      <c r="O9" s="14">
        <v>5</v>
      </c>
      <c r="P9" s="14">
        <v>5</v>
      </c>
      <c r="Q9" s="15">
        <v>2.27410617653692</v>
      </c>
      <c r="R9" s="14">
        <v>9</v>
      </c>
      <c r="S9" s="14">
        <v>3</v>
      </c>
      <c r="T9" s="20">
        <f t="shared" si="0"/>
        <v>69.7685286425576</v>
      </c>
      <c r="U9" s="20">
        <f t="shared" si="1"/>
        <v>69.7685286425576</v>
      </c>
      <c r="V9" s="20">
        <f t="shared" si="2"/>
        <v>41.8611171855345</v>
      </c>
      <c r="W9" s="13">
        <v>39.744</v>
      </c>
      <c r="X9" s="20">
        <f t="shared" si="3"/>
        <v>81.6051171855345</v>
      </c>
    </row>
    <row r="10" s="1" customFormat="1" ht="20" customHeight="1" spans="1:24">
      <c r="A10" s="10" t="s">
        <v>39</v>
      </c>
      <c r="B10" s="10" t="s">
        <v>40</v>
      </c>
      <c r="C10" s="11">
        <v>5</v>
      </c>
      <c r="D10" s="12">
        <v>5</v>
      </c>
      <c r="E10" s="14">
        <v>4</v>
      </c>
      <c r="F10" s="13">
        <v>5</v>
      </c>
      <c r="G10" s="14">
        <v>6</v>
      </c>
      <c r="H10" s="15">
        <v>1.21019108280255</v>
      </c>
      <c r="I10" s="15">
        <v>5</v>
      </c>
      <c r="J10" s="15">
        <v>7</v>
      </c>
      <c r="K10" s="14">
        <v>4.35</v>
      </c>
      <c r="L10" s="14">
        <v>5.64</v>
      </c>
      <c r="M10" s="14">
        <v>5</v>
      </c>
      <c r="N10" s="14">
        <v>5</v>
      </c>
      <c r="O10" s="14">
        <v>5</v>
      </c>
      <c r="P10" s="14">
        <v>5</v>
      </c>
      <c r="Q10" s="15">
        <v>1.24615604662805</v>
      </c>
      <c r="R10" s="14">
        <v>5</v>
      </c>
      <c r="S10" s="14">
        <v>5</v>
      </c>
      <c r="T10" s="20">
        <f t="shared" si="0"/>
        <v>79.4463471294306</v>
      </c>
      <c r="U10" s="20">
        <f t="shared" si="1"/>
        <v>79.4463471294306</v>
      </c>
      <c r="V10" s="20">
        <f t="shared" si="2"/>
        <v>47.6678082776584</v>
      </c>
      <c r="W10" s="13">
        <v>39.064</v>
      </c>
      <c r="X10" s="20">
        <f t="shared" si="3"/>
        <v>86.7318082776584</v>
      </c>
    </row>
    <row r="11" s="2" customFormat="1" ht="20" customHeight="1" spans="1:24">
      <c r="A11" s="10" t="s">
        <v>41</v>
      </c>
      <c r="B11" s="16" t="s">
        <v>42</v>
      </c>
      <c r="C11" s="11">
        <v>5</v>
      </c>
      <c r="D11" s="12">
        <v>0</v>
      </c>
      <c r="E11" s="13">
        <v>0</v>
      </c>
      <c r="F11" s="13">
        <v>5</v>
      </c>
      <c r="G11" s="14">
        <v>6</v>
      </c>
      <c r="H11" s="15">
        <v>0.392561983471074</v>
      </c>
      <c r="I11" s="15">
        <v>5</v>
      </c>
      <c r="J11" s="15">
        <v>5.65253985543123</v>
      </c>
      <c r="K11" s="14">
        <v>5</v>
      </c>
      <c r="L11" s="14">
        <v>5.7</v>
      </c>
      <c r="M11" s="14">
        <v>5</v>
      </c>
      <c r="N11" s="14">
        <v>5</v>
      </c>
      <c r="O11" s="14">
        <v>5</v>
      </c>
      <c r="P11" s="14">
        <v>4.999</v>
      </c>
      <c r="Q11" s="15">
        <v>1.53902081310254</v>
      </c>
      <c r="R11" s="14">
        <v>8</v>
      </c>
      <c r="S11" s="14">
        <v>5</v>
      </c>
      <c r="T11" s="20">
        <f t="shared" si="0"/>
        <v>72.2831226520048</v>
      </c>
      <c r="U11" s="20">
        <f t="shared" si="1"/>
        <v>72.2831226520048</v>
      </c>
      <c r="V11" s="20">
        <f t="shared" si="2"/>
        <v>43.3698735912029</v>
      </c>
      <c r="W11" s="13">
        <v>38.892</v>
      </c>
      <c r="X11" s="20">
        <f t="shared" si="3"/>
        <v>82.2618735912029</v>
      </c>
    </row>
    <row r="12" s="2" customFormat="1" ht="20" customHeight="1" spans="1:24">
      <c r="A12" s="10" t="s">
        <v>43</v>
      </c>
      <c r="B12" s="16" t="s">
        <v>44</v>
      </c>
      <c r="C12" s="11">
        <v>5</v>
      </c>
      <c r="D12" s="12">
        <v>5</v>
      </c>
      <c r="E12" s="13">
        <v>4</v>
      </c>
      <c r="F12" s="13">
        <v>5</v>
      </c>
      <c r="G12" s="14">
        <v>5.75</v>
      </c>
      <c r="H12" s="15">
        <v>0.629139072847682</v>
      </c>
      <c r="I12" s="15">
        <v>5</v>
      </c>
      <c r="J12" s="15">
        <v>7</v>
      </c>
      <c r="K12" s="14">
        <v>4.95</v>
      </c>
      <c r="L12" s="14">
        <v>6</v>
      </c>
      <c r="M12" s="14">
        <v>5</v>
      </c>
      <c r="N12" s="14">
        <v>5</v>
      </c>
      <c r="O12" s="14">
        <v>5</v>
      </c>
      <c r="P12" s="14">
        <v>5</v>
      </c>
      <c r="Q12" s="15">
        <v>1.91220897858693</v>
      </c>
      <c r="R12" s="14">
        <v>11</v>
      </c>
      <c r="S12" s="14">
        <v>3.5</v>
      </c>
      <c r="T12" s="20">
        <f t="shared" si="0"/>
        <v>84.7413480514346</v>
      </c>
      <c r="U12" s="20">
        <f t="shared" si="1"/>
        <v>84.7413480514346</v>
      </c>
      <c r="V12" s="20">
        <f t="shared" si="2"/>
        <v>50.8448088308608</v>
      </c>
      <c r="W12" s="13">
        <v>37.704</v>
      </c>
      <c r="X12" s="20">
        <f t="shared" si="3"/>
        <v>88.5488088308608</v>
      </c>
    </row>
    <row r="13" s="1" customFormat="1" ht="20" customHeight="1" spans="1:24">
      <c r="A13" s="10" t="s">
        <v>45</v>
      </c>
      <c r="B13" s="10" t="s">
        <v>46</v>
      </c>
      <c r="C13" s="11">
        <v>5</v>
      </c>
      <c r="D13" s="12">
        <v>5</v>
      </c>
      <c r="E13" s="13">
        <v>4</v>
      </c>
      <c r="F13" s="13">
        <v>5</v>
      </c>
      <c r="G13" s="14">
        <v>6</v>
      </c>
      <c r="H13" s="15">
        <v>3.95833333333333</v>
      </c>
      <c r="I13" s="15">
        <v>5</v>
      </c>
      <c r="J13" s="15">
        <v>7</v>
      </c>
      <c r="K13" s="14">
        <v>5</v>
      </c>
      <c r="L13" s="14">
        <v>6</v>
      </c>
      <c r="M13" s="14">
        <v>5</v>
      </c>
      <c r="N13" s="14">
        <v>5</v>
      </c>
      <c r="O13" s="14">
        <v>5</v>
      </c>
      <c r="P13" s="14">
        <v>4.9985</v>
      </c>
      <c r="Q13" s="15">
        <v>1.72114027660175</v>
      </c>
      <c r="R13" s="14">
        <v>5</v>
      </c>
      <c r="S13" s="14">
        <v>3.5</v>
      </c>
      <c r="T13" s="20">
        <f t="shared" si="0"/>
        <v>82.1779736099351</v>
      </c>
      <c r="U13" s="20">
        <f t="shared" si="1"/>
        <v>82.1779736099351</v>
      </c>
      <c r="V13" s="20">
        <f t="shared" si="2"/>
        <v>49.306784165961</v>
      </c>
      <c r="W13" s="13">
        <v>36.576</v>
      </c>
      <c r="X13" s="20">
        <f t="shared" si="3"/>
        <v>85.882784165961</v>
      </c>
    </row>
    <row r="14" s="1" customFormat="1" ht="20" customHeight="1" spans="1:24">
      <c r="A14" s="10" t="s">
        <v>47</v>
      </c>
      <c r="B14" s="10" t="s">
        <v>48</v>
      </c>
      <c r="C14" s="11">
        <v>5</v>
      </c>
      <c r="D14" s="12">
        <v>5</v>
      </c>
      <c r="E14" s="13">
        <v>4</v>
      </c>
      <c r="F14" s="13">
        <v>5</v>
      </c>
      <c r="G14" s="14">
        <v>6</v>
      </c>
      <c r="H14" s="15">
        <v>5</v>
      </c>
      <c r="I14" s="15">
        <v>5</v>
      </c>
      <c r="J14" s="15">
        <v>7</v>
      </c>
      <c r="K14" s="14">
        <v>3.9</v>
      </c>
      <c r="L14" s="14">
        <v>6</v>
      </c>
      <c r="M14" s="14">
        <v>5</v>
      </c>
      <c r="N14" s="14">
        <v>5</v>
      </c>
      <c r="O14" s="14">
        <v>5</v>
      </c>
      <c r="P14" s="14">
        <v>5</v>
      </c>
      <c r="Q14" s="15">
        <v>1.66982722292457</v>
      </c>
      <c r="R14" s="14">
        <v>8</v>
      </c>
      <c r="S14" s="14">
        <v>3.5</v>
      </c>
      <c r="T14" s="20">
        <f t="shared" si="0"/>
        <v>85.0698272229246</v>
      </c>
      <c r="U14" s="20">
        <f t="shared" si="1"/>
        <v>85.0698272229246</v>
      </c>
      <c r="V14" s="20">
        <f t="shared" si="2"/>
        <v>51.0418963337547</v>
      </c>
      <c r="W14" s="13">
        <v>38.176</v>
      </c>
      <c r="X14" s="20">
        <f t="shared" si="3"/>
        <v>89.2178963337547</v>
      </c>
    </row>
    <row r="15" s="1" customFormat="1" ht="20" customHeight="1" spans="1:24">
      <c r="A15" s="10" t="s">
        <v>49</v>
      </c>
      <c r="B15" s="10" t="s">
        <v>50</v>
      </c>
      <c r="C15" s="11">
        <v>5</v>
      </c>
      <c r="D15" s="12">
        <v>0</v>
      </c>
      <c r="E15" s="13">
        <v>4</v>
      </c>
      <c r="F15" s="13">
        <v>5</v>
      </c>
      <c r="G15" s="14">
        <v>6</v>
      </c>
      <c r="H15" s="15">
        <v>0.04638671875</v>
      </c>
      <c r="I15" s="15">
        <v>5</v>
      </c>
      <c r="J15" s="15">
        <v>6.6308579668349</v>
      </c>
      <c r="K15" s="14">
        <v>5</v>
      </c>
      <c r="L15" s="14">
        <v>6</v>
      </c>
      <c r="M15" s="14">
        <v>5</v>
      </c>
      <c r="N15" s="14">
        <v>5</v>
      </c>
      <c r="O15" s="14">
        <v>5</v>
      </c>
      <c r="P15" s="14">
        <v>5</v>
      </c>
      <c r="Q15" s="15">
        <v>0.493901915507978</v>
      </c>
      <c r="R15" s="14">
        <v>11</v>
      </c>
      <c r="S15" s="14">
        <v>4.5</v>
      </c>
      <c r="T15" s="20">
        <f t="shared" si="0"/>
        <v>78.6711466010929</v>
      </c>
      <c r="U15" s="20">
        <f t="shared" si="1"/>
        <v>78.6711466010929</v>
      </c>
      <c r="V15" s="20">
        <f t="shared" si="2"/>
        <v>47.2026879606557</v>
      </c>
      <c r="W15" s="13">
        <v>37.8</v>
      </c>
      <c r="X15" s="20">
        <f t="shared" si="3"/>
        <v>85.0026879606557</v>
      </c>
    </row>
    <row r="16" s="1" customFormat="1" ht="20" customHeight="1" spans="1:24">
      <c r="A16" s="10" t="s">
        <v>51</v>
      </c>
      <c r="B16" s="10" t="s">
        <v>52</v>
      </c>
      <c r="C16" s="11">
        <v>5</v>
      </c>
      <c r="D16" s="12">
        <v>5</v>
      </c>
      <c r="E16" s="13">
        <v>4</v>
      </c>
      <c r="F16" s="13">
        <v>5</v>
      </c>
      <c r="G16" s="14">
        <v>3.1</v>
      </c>
      <c r="H16" s="15">
        <v>3.22033898305085</v>
      </c>
      <c r="I16" s="15">
        <v>4.21875</v>
      </c>
      <c r="J16" s="15">
        <v>6.50856520447569</v>
      </c>
      <c r="K16" s="14">
        <v>3.8</v>
      </c>
      <c r="L16" s="14">
        <v>6</v>
      </c>
      <c r="M16" s="14">
        <v>5</v>
      </c>
      <c r="N16" s="14">
        <v>5</v>
      </c>
      <c r="O16" s="14">
        <v>5</v>
      </c>
      <c r="P16" s="14">
        <v>5</v>
      </c>
      <c r="Q16" s="15">
        <v>0.971611848699327</v>
      </c>
      <c r="R16" s="14">
        <v>8</v>
      </c>
      <c r="S16" s="14">
        <v>4</v>
      </c>
      <c r="T16" s="20">
        <f t="shared" si="0"/>
        <v>78.8192660362259</v>
      </c>
      <c r="U16" s="20">
        <f t="shared" si="1"/>
        <v>78.8192660362259</v>
      </c>
      <c r="V16" s="20">
        <f t="shared" si="2"/>
        <v>47.2915596217355</v>
      </c>
      <c r="W16" s="13">
        <v>39.288</v>
      </c>
      <c r="X16" s="20">
        <f t="shared" si="3"/>
        <v>86.5795596217355</v>
      </c>
    </row>
    <row r="17" s="1" customFormat="1" ht="20" customHeight="1" spans="1:24">
      <c r="A17" s="10" t="s">
        <v>53</v>
      </c>
      <c r="B17" s="10" t="s">
        <v>54</v>
      </c>
      <c r="C17" s="11">
        <v>5</v>
      </c>
      <c r="D17" s="12">
        <v>0</v>
      </c>
      <c r="E17" s="13">
        <v>4</v>
      </c>
      <c r="F17" s="13">
        <v>5</v>
      </c>
      <c r="G17" s="14">
        <v>6</v>
      </c>
      <c r="H17" s="15">
        <v>5</v>
      </c>
      <c r="I17" s="15">
        <v>5</v>
      </c>
      <c r="J17" s="15">
        <v>6.78851963746223</v>
      </c>
      <c r="K17" s="14">
        <v>5</v>
      </c>
      <c r="L17" s="14">
        <v>5.52</v>
      </c>
      <c r="M17" s="14">
        <v>5</v>
      </c>
      <c r="N17" s="14">
        <v>5</v>
      </c>
      <c r="O17" s="14">
        <v>5</v>
      </c>
      <c r="P17" s="14">
        <v>5</v>
      </c>
      <c r="Q17" s="15">
        <v>3.29398046931933</v>
      </c>
      <c r="R17" s="14">
        <v>10</v>
      </c>
      <c r="S17" s="14" t="s">
        <v>32</v>
      </c>
      <c r="T17" s="20">
        <f t="shared" si="0"/>
        <v>80.6025001067816</v>
      </c>
      <c r="U17" s="20">
        <f>T17/0.95</f>
        <v>84.8447369545069</v>
      </c>
      <c r="V17" s="20">
        <f t="shared" si="2"/>
        <v>50.9068421727041</v>
      </c>
      <c r="W17" s="13">
        <v>39.024</v>
      </c>
      <c r="X17" s="20">
        <f t="shared" si="3"/>
        <v>89.9308421727041</v>
      </c>
    </row>
    <row r="18" s="1" customFormat="1" ht="20" customHeight="1" spans="1:24">
      <c r="A18" s="10" t="s">
        <v>55</v>
      </c>
      <c r="B18" s="10" t="s">
        <v>56</v>
      </c>
      <c r="C18" s="11">
        <v>5</v>
      </c>
      <c r="D18" s="12">
        <v>5</v>
      </c>
      <c r="E18" s="13">
        <v>0</v>
      </c>
      <c r="F18" s="13">
        <v>5</v>
      </c>
      <c r="G18" s="14">
        <v>6</v>
      </c>
      <c r="H18" s="15">
        <v>5</v>
      </c>
      <c r="I18" s="15">
        <v>4.28571428571429</v>
      </c>
      <c r="J18" s="15">
        <v>7</v>
      </c>
      <c r="K18" s="14">
        <v>5</v>
      </c>
      <c r="L18" s="14">
        <v>5.76</v>
      </c>
      <c r="M18" s="14">
        <v>5</v>
      </c>
      <c r="N18" s="14">
        <v>5</v>
      </c>
      <c r="O18" s="14">
        <v>5</v>
      </c>
      <c r="P18" s="14">
        <v>5</v>
      </c>
      <c r="Q18" s="15">
        <v>2.38422741861532</v>
      </c>
      <c r="R18" s="14">
        <v>16</v>
      </c>
      <c r="S18" s="14" t="s">
        <v>32</v>
      </c>
      <c r="T18" s="20">
        <f t="shared" si="0"/>
        <v>86.4299417043296</v>
      </c>
      <c r="U18" s="20">
        <f>T18/0.95</f>
        <v>90.9788860045575</v>
      </c>
      <c r="V18" s="20">
        <f t="shared" si="2"/>
        <v>54.5873316027345</v>
      </c>
      <c r="W18" s="13">
        <v>39.512</v>
      </c>
      <c r="X18" s="20">
        <f t="shared" si="3"/>
        <v>94.0993316027345</v>
      </c>
    </row>
    <row r="19" s="2" customFormat="1" ht="20" customHeight="1" spans="1:24">
      <c r="A19" s="10" t="s">
        <v>57</v>
      </c>
      <c r="B19" s="18" t="s">
        <v>58</v>
      </c>
      <c r="C19" s="19">
        <v>4.20340885638204</v>
      </c>
      <c r="D19" s="12">
        <v>0</v>
      </c>
      <c r="E19" s="13">
        <v>4</v>
      </c>
      <c r="F19" s="13">
        <v>0</v>
      </c>
      <c r="G19" s="14">
        <v>6</v>
      </c>
      <c r="H19" s="15">
        <v>1.47286821705426</v>
      </c>
      <c r="I19" s="15">
        <v>3.8125</v>
      </c>
      <c r="J19" s="15">
        <v>5.68996930389147</v>
      </c>
      <c r="K19" s="14">
        <v>4.9</v>
      </c>
      <c r="L19" s="14">
        <v>6</v>
      </c>
      <c r="M19" s="14">
        <v>5</v>
      </c>
      <c r="N19" s="14">
        <v>5</v>
      </c>
      <c r="O19" s="14">
        <v>5</v>
      </c>
      <c r="P19" s="14">
        <v>4.992</v>
      </c>
      <c r="Q19" s="15">
        <v>0.795629424438288</v>
      </c>
      <c r="R19" s="14">
        <v>12</v>
      </c>
      <c r="S19" s="14">
        <v>4.5</v>
      </c>
      <c r="T19" s="20">
        <f t="shared" si="0"/>
        <v>73.3663758017661</v>
      </c>
      <c r="U19" s="20">
        <f t="shared" ref="U19:U25" si="4">T19*1</f>
        <v>73.3663758017661</v>
      </c>
      <c r="V19" s="20">
        <f t="shared" si="2"/>
        <v>44.0198254810596</v>
      </c>
      <c r="W19" s="13">
        <v>35.112</v>
      </c>
      <c r="X19" s="20">
        <f t="shared" si="3"/>
        <v>79.1318254810596</v>
      </c>
    </row>
    <row r="20" s="1" customFormat="1" ht="20" customHeight="1" spans="1:24">
      <c r="A20" s="10" t="s">
        <v>59</v>
      </c>
      <c r="B20" s="10" t="s">
        <v>60</v>
      </c>
      <c r="C20" s="11">
        <v>5</v>
      </c>
      <c r="D20" s="12">
        <v>5</v>
      </c>
      <c r="E20" s="13">
        <v>4</v>
      </c>
      <c r="F20" s="13">
        <v>0</v>
      </c>
      <c r="G20" s="14">
        <v>4.55</v>
      </c>
      <c r="H20" s="15">
        <v>2.53333333333333</v>
      </c>
      <c r="I20" s="15">
        <v>3.3125</v>
      </c>
      <c r="J20" s="15">
        <v>5.25190612931974</v>
      </c>
      <c r="K20" s="14">
        <v>4.45</v>
      </c>
      <c r="L20" s="14">
        <v>6</v>
      </c>
      <c r="M20" s="14">
        <v>5</v>
      </c>
      <c r="N20" s="14">
        <v>5</v>
      </c>
      <c r="O20" s="14">
        <v>5</v>
      </c>
      <c r="P20" s="14">
        <v>5</v>
      </c>
      <c r="Q20" s="15">
        <v>1.55701930543283</v>
      </c>
      <c r="R20" s="14">
        <v>9</v>
      </c>
      <c r="S20" s="14">
        <v>5</v>
      </c>
      <c r="T20" s="20">
        <f t="shared" si="0"/>
        <v>75.6547587680859</v>
      </c>
      <c r="U20" s="20">
        <f t="shared" si="4"/>
        <v>75.6547587680859</v>
      </c>
      <c r="V20" s="20">
        <f t="shared" si="2"/>
        <v>45.3928552608515</v>
      </c>
      <c r="W20" s="13">
        <v>38</v>
      </c>
      <c r="X20" s="20">
        <f t="shared" si="3"/>
        <v>83.3928552608515</v>
      </c>
    </row>
    <row r="21" s="1" customFormat="1" ht="20" customHeight="1" spans="1:24">
      <c r="A21" s="10" t="s">
        <v>61</v>
      </c>
      <c r="B21" s="10" t="s">
        <v>62</v>
      </c>
      <c r="C21" s="11">
        <v>5</v>
      </c>
      <c r="D21" s="12">
        <v>0</v>
      </c>
      <c r="E21" s="13">
        <v>4</v>
      </c>
      <c r="F21" s="13">
        <v>5</v>
      </c>
      <c r="G21" s="14">
        <v>6</v>
      </c>
      <c r="H21" s="15">
        <v>5</v>
      </c>
      <c r="I21" s="15">
        <v>2.46875</v>
      </c>
      <c r="J21" s="15">
        <v>5.23804337063076</v>
      </c>
      <c r="K21" s="14">
        <v>4.35</v>
      </c>
      <c r="L21" s="14">
        <v>6</v>
      </c>
      <c r="M21" s="14">
        <v>5</v>
      </c>
      <c r="N21" s="14">
        <v>5</v>
      </c>
      <c r="O21" s="14">
        <v>5</v>
      </c>
      <c r="P21" s="14">
        <v>5</v>
      </c>
      <c r="Q21" s="15">
        <v>0.468965953810282</v>
      </c>
      <c r="R21" s="14">
        <v>7</v>
      </c>
      <c r="S21" s="14">
        <v>5</v>
      </c>
      <c r="T21" s="20">
        <f t="shared" si="0"/>
        <v>75.5257593244411</v>
      </c>
      <c r="U21" s="20">
        <f t="shared" si="4"/>
        <v>75.5257593244411</v>
      </c>
      <c r="V21" s="20">
        <f t="shared" si="2"/>
        <v>45.3154555946646</v>
      </c>
      <c r="W21" s="13">
        <v>37.776</v>
      </c>
      <c r="X21" s="20">
        <f t="shared" si="3"/>
        <v>83.0914555946646</v>
      </c>
    </row>
    <row r="22" s="1" customFormat="1" ht="20" customHeight="1" spans="1:24">
      <c r="A22" s="10" t="s">
        <v>63</v>
      </c>
      <c r="B22" s="16" t="s">
        <v>64</v>
      </c>
      <c r="C22" s="11">
        <v>5</v>
      </c>
      <c r="D22" s="12">
        <v>0</v>
      </c>
      <c r="E22" s="13">
        <v>4</v>
      </c>
      <c r="F22" s="13">
        <v>0</v>
      </c>
      <c r="G22" s="14">
        <v>6</v>
      </c>
      <c r="H22" s="15">
        <v>5</v>
      </c>
      <c r="I22" s="15">
        <v>2.28125</v>
      </c>
      <c r="J22" s="15">
        <v>5.23457768095851</v>
      </c>
      <c r="K22" s="14">
        <v>4.7</v>
      </c>
      <c r="L22" s="14">
        <v>6</v>
      </c>
      <c r="M22" s="14">
        <v>5</v>
      </c>
      <c r="N22" s="14">
        <v>5</v>
      </c>
      <c r="O22" s="14">
        <v>5</v>
      </c>
      <c r="P22" s="14">
        <v>5</v>
      </c>
      <c r="Q22" s="15">
        <v>1.22787149073136</v>
      </c>
      <c r="R22" s="14">
        <v>11</v>
      </c>
      <c r="S22" s="14">
        <v>4.5</v>
      </c>
      <c r="T22" s="20">
        <f t="shared" si="0"/>
        <v>74.9436991716899</v>
      </c>
      <c r="U22" s="20">
        <f t="shared" si="4"/>
        <v>74.9436991716899</v>
      </c>
      <c r="V22" s="20">
        <f t="shared" si="2"/>
        <v>44.9662195030139</v>
      </c>
      <c r="W22" s="14">
        <v>37.956</v>
      </c>
      <c r="X22" s="20">
        <f t="shared" si="3"/>
        <v>82.9222195030139</v>
      </c>
    </row>
    <row r="23" s="1" customFormat="1" ht="20" customHeight="1" spans="1:24">
      <c r="A23" s="10" t="s">
        <v>65</v>
      </c>
      <c r="B23" s="16" t="s">
        <v>66</v>
      </c>
      <c r="C23" s="11">
        <v>5</v>
      </c>
      <c r="D23" s="12">
        <v>5</v>
      </c>
      <c r="E23" s="13">
        <v>0</v>
      </c>
      <c r="F23" s="13">
        <v>5</v>
      </c>
      <c r="G23" s="14">
        <v>2.35</v>
      </c>
      <c r="H23" s="15">
        <v>0.49738219895288</v>
      </c>
      <c r="I23" s="15">
        <v>1.375</v>
      </c>
      <c r="J23" s="15">
        <v>5.11258540449549</v>
      </c>
      <c r="K23" s="14">
        <v>3.95</v>
      </c>
      <c r="L23" s="14">
        <v>6</v>
      </c>
      <c r="M23" s="14">
        <v>5</v>
      </c>
      <c r="N23" s="14">
        <v>5</v>
      </c>
      <c r="O23" s="14">
        <v>5</v>
      </c>
      <c r="P23" s="14">
        <v>5</v>
      </c>
      <c r="Q23" s="15">
        <v>0.489617744218972</v>
      </c>
      <c r="R23" s="14">
        <v>8</v>
      </c>
      <c r="S23" s="14">
        <v>5</v>
      </c>
      <c r="T23" s="20">
        <f t="shared" si="0"/>
        <v>67.7745853476673</v>
      </c>
      <c r="U23" s="20">
        <f t="shared" si="4"/>
        <v>67.7745853476673</v>
      </c>
      <c r="V23" s="20">
        <f t="shared" si="2"/>
        <v>40.6647512086004</v>
      </c>
      <c r="W23" s="13">
        <v>37.556</v>
      </c>
      <c r="X23" s="20">
        <f t="shared" si="3"/>
        <v>78.2207512086004</v>
      </c>
    </row>
    <row r="24" s="1" customFormat="1" ht="20" customHeight="1" spans="1:24">
      <c r="A24" s="10" t="s">
        <v>67</v>
      </c>
      <c r="B24" s="16" t="s">
        <v>68</v>
      </c>
      <c r="C24" s="11">
        <v>5</v>
      </c>
      <c r="D24" s="12">
        <v>5</v>
      </c>
      <c r="E24" s="13">
        <v>4</v>
      </c>
      <c r="F24" s="13">
        <v>0</v>
      </c>
      <c r="G24" s="14">
        <v>6</v>
      </c>
      <c r="H24" s="15">
        <v>4.04255319148936</v>
      </c>
      <c r="I24" s="15">
        <v>1.03125</v>
      </c>
      <c r="J24" s="15">
        <v>4.95940192098228</v>
      </c>
      <c r="K24" s="14">
        <v>4.3</v>
      </c>
      <c r="L24" s="14">
        <v>6</v>
      </c>
      <c r="M24" s="14">
        <v>5</v>
      </c>
      <c r="N24" s="14">
        <v>5</v>
      </c>
      <c r="O24" s="14">
        <v>5</v>
      </c>
      <c r="P24" s="14">
        <v>5</v>
      </c>
      <c r="Q24" s="15">
        <v>0.63734235073799</v>
      </c>
      <c r="R24" s="14">
        <v>6</v>
      </c>
      <c r="S24" s="14">
        <v>4.5</v>
      </c>
      <c r="T24" s="20">
        <f t="shared" si="0"/>
        <v>71.4705474632096</v>
      </c>
      <c r="U24" s="20">
        <f t="shared" si="4"/>
        <v>71.4705474632096</v>
      </c>
      <c r="V24" s="20">
        <f t="shared" si="2"/>
        <v>42.8823284779258</v>
      </c>
      <c r="W24" s="13">
        <v>39.084</v>
      </c>
      <c r="X24" s="20">
        <f t="shared" si="3"/>
        <v>81.9663284779258</v>
      </c>
    </row>
    <row r="25" s="3" customFormat="1" ht="20" customHeight="1" spans="1:24">
      <c r="A25" s="10" t="s">
        <v>69</v>
      </c>
      <c r="B25" s="10" t="s">
        <v>70</v>
      </c>
      <c r="C25" s="19">
        <v>2.79482397897687</v>
      </c>
      <c r="D25" s="12">
        <v>5</v>
      </c>
      <c r="E25" s="13">
        <v>4</v>
      </c>
      <c r="F25" s="13">
        <v>0</v>
      </c>
      <c r="G25" s="14">
        <v>6</v>
      </c>
      <c r="H25" s="15">
        <v>5</v>
      </c>
      <c r="I25" s="15">
        <v>5</v>
      </c>
      <c r="J25" s="15">
        <v>7</v>
      </c>
      <c r="K25" s="14">
        <v>5</v>
      </c>
      <c r="L25" s="14">
        <v>6</v>
      </c>
      <c r="M25" s="14">
        <v>5</v>
      </c>
      <c r="N25" s="14">
        <v>5</v>
      </c>
      <c r="O25" s="14">
        <v>5</v>
      </c>
      <c r="P25" s="14">
        <v>5</v>
      </c>
      <c r="Q25" s="15">
        <v>2.10834000177825</v>
      </c>
      <c r="R25" s="13">
        <v>3</v>
      </c>
      <c r="S25" s="14" t="s">
        <v>32</v>
      </c>
      <c r="T25" s="20">
        <f t="shared" si="0"/>
        <v>70.9031639807551</v>
      </c>
      <c r="U25" s="20">
        <f t="shared" si="4"/>
        <v>70.9031639807551</v>
      </c>
      <c r="V25" s="20">
        <f t="shared" si="2"/>
        <v>42.5418983884531</v>
      </c>
      <c r="W25" s="13">
        <v>34</v>
      </c>
      <c r="X25" s="20">
        <f t="shared" si="3"/>
        <v>76.5418983884531</v>
      </c>
    </row>
    <row r="26" s="1" customFormat="1" ht="20" customHeight="1" spans="1:24">
      <c r="A26" s="10" t="s">
        <v>71</v>
      </c>
      <c r="B26" s="10" t="s">
        <v>72</v>
      </c>
      <c r="C26" s="11">
        <v>5</v>
      </c>
      <c r="D26" s="12">
        <v>5</v>
      </c>
      <c r="E26" s="13">
        <v>4</v>
      </c>
      <c r="F26" s="13">
        <v>5</v>
      </c>
      <c r="G26" s="14">
        <v>6</v>
      </c>
      <c r="H26" s="15">
        <v>5</v>
      </c>
      <c r="I26" s="15">
        <v>5</v>
      </c>
      <c r="J26" s="15">
        <v>7</v>
      </c>
      <c r="K26" s="14">
        <v>4.55</v>
      </c>
      <c r="L26" s="14">
        <v>6</v>
      </c>
      <c r="M26" s="14">
        <v>5</v>
      </c>
      <c r="N26" s="14">
        <v>5</v>
      </c>
      <c r="O26" s="14">
        <v>5</v>
      </c>
      <c r="P26" s="14">
        <v>5</v>
      </c>
      <c r="Q26" s="15">
        <v>2.5385666861941</v>
      </c>
      <c r="R26" s="14">
        <v>10</v>
      </c>
      <c r="S26" s="14" t="s">
        <v>32</v>
      </c>
      <c r="T26" s="20">
        <f t="shared" si="0"/>
        <v>85.0885666861941</v>
      </c>
      <c r="U26" s="20">
        <f t="shared" ref="U26:U39" si="5">T26/0.95</f>
        <v>89.5669123012569</v>
      </c>
      <c r="V26" s="20">
        <f t="shared" si="2"/>
        <v>53.7401473807542</v>
      </c>
      <c r="W26" s="13">
        <v>34.872</v>
      </c>
      <c r="X26" s="20">
        <f t="shared" si="3"/>
        <v>88.6121473807542</v>
      </c>
    </row>
    <row r="27" s="2" customFormat="1" ht="20" customHeight="1" spans="1:24">
      <c r="A27" s="10" t="s">
        <v>73</v>
      </c>
      <c r="B27" s="16" t="s">
        <v>74</v>
      </c>
      <c r="C27" s="11">
        <v>5</v>
      </c>
      <c r="D27" s="12">
        <v>5</v>
      </c>
      <c r="E27" s="13">
        <v>0</v>
      </c>
      <c r="F27" s="13">
        <v>0</v>
      </c>
      <c r="G27" s="14">
        <v>5.75</v>
      </c>
      <c r="H27" s="15">
        <v>0.56379821958457</v>
      </c>
      <c r="I27" s="15">
        <v>0.09375</v>
      </c>
      <c r="J27" s="15">
        <v>4.86166947222497</v>
      </c>
      <c r="K27" s="14">
        <v>5</v>
      </c>
      <c r="L27" s="14">
        <v>6</v>
      </c>
      <c r="M27" s="14">
        <v>5</v>
      </c>
      <c r="N27" s="14">
        <v>5</v>
      </c>
      <c r="O27" s="14">
        <v>5</v>
      </c>
      <c r="P27" s="14">
        <v>5</v>
      </c>
      <c r="Q27" s="15">
        <v>0.672101377758478</v>
      </c>
      <c r="R27" s="14">
        <v>8</v>
      </c>
      <c r="S27" s="14">
        <v>3</v>
      </c>
      <c r="T27" s="20">
        <f t="shared" si="0"/>
        <v>63.941319069568</v>
      </c>
      <c r="U27" s="20">
        <f>T27*1</f>
        <v>63.941319069568</v>
      </c>
      <c r="V27" s="20">
        <f t="shared" si="2"/>
        <v>38.3647914417408</v>
      </c>
      <c r="W27" s="13">
        <v>36</v>
      </c>
      <c r="X27" s="20">
        <f t="shared" si="3"/>
        <v>74.3647914417408</v>
      </c>
    </row>
    <row r="28" s="2" customFormat="1" ht="20" customHeight="1" spans="1:24">
      <c r="A28" s="10" t="s">
        <v>75</v>
      </c>
      <c r="B28" s="16" t="s">
        <v>76</v>
      </c>
      <c r="C28" s="11">
        <v>5</v>
      </c>
      <c r="D28" s="12">
        <v>5</v>
      </c>
      <c r="E28" s="13">
        <v>0</v>
      </c>
      <c r="F28" s="13">
        <v>0</v>
      </c>
      <c r="G28" s="14">
        <v>5.35</v>
      </c>
      <c r="H28" s="15">
        <v>0.47029702970297</v>
      </c>
      <c r="I28" s="15">
        <v>5</v>
      </c>
      <c r="J28" s="15">
        <v>7</v>
      </c>
      <c r="K28" s="14">
        <v>4.95</v>
      </c>
      <c r="L28" s="14">
        <v>6</v>
      </c>
      <c r="M28" s="14">
        <v>5</v>
      </c>
      <c r="N28" s="14">
        <v>5</v>
      </c>
      <c r="O28" s="14">
        <v>5</v>
      </c>
      <c r="P28" s="14">
        <v>5</v>
      </c>
      <c r="Q28" s="15">
        <v>0.547823642082697</v>
      </c>
      <c r="R28" s="14">
        <v>11</v>
      </c>
      <c r="S28" s="14">
        <v>2</v>
      </c>
      <c r="T28" s="20">
        <f t="shared" si="0"/>
        <v>72.3181206717857</v>
      </c>
      <c r="U28" s="20">
        <f>T28*1</f>
        <v>72.3181206717857</v>
      </c>
      <c r="V28" s="20">
        <f t="shared" si="2"/>
        <v>43.3908724030714</v>
      </c>
      <c r="W28" s="13">
        <v>32.756</v>
      </c>
      <c r="X28" s="20">
        <f t="shared" si="3"/>
        <v>76.1468724030714</v>
      </c>
    </row>
    <row r="29" s="2" customFormat="1" ht="20" customHeight="1" spans="1:24">
      <c r="A29" s="10" t="s">
        <v>77</v>
      </c>
      <c r="B29" s="10" t="s">
        <v>78</v>
      </c>
      <c r="C29" s="19">
        <v>3.0626661080024</v>
      </c>
      <c r="D29" s="12">
        <v>5</v>
      </c>
      <c r="E29" s="13">
        <v>0</v>
      </c>
      <c r="F29" s="13">
        <v>5</v>
      </c>
      <c r="G29" s="14">
        <v>5.85</v>
      </c>
      <c r="H29" s="15">
        <v>0.0578562728380024</v>
      </c>
      <c r="I29" s="15">
        <v>2.89473684210526</v>
      </c>
      <c r="J29" s="15">
        <v>6.86661860129777</v>
      </c>
      <c r="K29" s="14">
        <v>4.25</v>
      </c>
      <c r="L29" s="14">
        <v>6</v>
      </c>
      <c r="M29" s="14">
        <v>5</v>
      </c>
      <c r="N29" s="14">
        <v>5</v>
      </c>
      <c r="O29" s="14">
        <v>5</v>
      </c>
      <c r="P29" s="14">
        <v>5</v>
      </c>
      <c r="Q29" s="15">
        <v>0.223579452503</v>
      </c>
      <c r="R29" s="14">
        <v>14</v>
      </c>
      <c r="S29" s="14" t="s">
        <v>32</v>
      </c>
      <c r="T29" s="20">
        <f t="shared" si="0"/>
        <v>73.2054572767464</v>
      </c>
      <c r="U29" s="20">
        <f t="shared" si="5"/>
        <v>77.0583760807857</v>
      </c>
      <c r="V29" s="20">
        <f t="shared" si="2"/>
        <v>46.2350256484714</v>
      </c>
      <c r="W29" s="13">
        <v>35</v>
      </c>
      <c r="X29" s="20">
        <f t="shared" si="3"/>
        <v>81.2350256484714</v>
      </c>
    </row>
    <row r="30" s="2" customFormat="1" ht="20" customHeight="1" spans="1:24">
      <c r="A30" s="10" t="s">
        <v>79</v>
      </c>
      <c r="B30" s="10" t="s">
        <v>80</v>
      </c>
      <c r="C30" s="19">
        <v>4.52260922996525</v>
      </c>
      <c r="D30" s="12">
        <v>5</v>
      </c>
      <c r="E30" s="13">
        <v>0</v>
      </c>
      <c r="F30" s="13">
        <v>5</v>
      </c>
      <c r="G30" s="14">
        <v>6</v>
      </c>
      <c r="H30" s="15">
        <v>4.22222222222222</v>
      </c>
      <c r="I30" s="15">
        <v>2.43243243243243</v>
      </c>
      <c r="J30" s="15">
        <v>6.92226384800642</v>
      </c>
      <c r="K30" s="14">
        <v>2.5</v>
      </c>
      <c r="L30" s="14">
        <v>6</v>
      </c>
      <c r="M30" s="14">
        <v>5</v>
      </c>
      <c r="N30" s="14">
        <v>5</v>
      </c>
      <c r="O30" s="14">
        <v>5</v>
      </c>
      <c r="P30" s="14">
        <v>5</v>
      </c>
      <c r="Q30" s="15">
        <v>1.33452715954635</v>
      </c>
      <c r="R30" s="14">
        <v>11</v>
      </c>
      <c r="S30" s="14" t="s">
        <v>32</v>
      </c>
      <c r="T30" s="20">
        <f t="shared" si="0"/>
        <v>74.9340548921727</v>
      </c>
      <c r="U30" s="20">
        <f t="shared" si="5"/>
        <v>78.8779525180765</v>
      </c>
      <c r="V30" s="20">
        <f t="shared" si="2"/>
        <v>47.3267715108459</v>
      </c>
      <c r="W30" s="13">
        <v>35.128</v>
      </c>
      <c r="X30" s="20">
        <f t="shared" si="3"/>
        <v>82.4547715108459</v>
      </c>
    </row>
    <row r="31" s="2" customFormat="1" ht="20" customHeight="1" spans="1:24">
      <c r="A31" s="10" t="s">
        <v>81</v>
      </c>
      <c r="B31" s="10" t="s">
        <v>82</v>
      </c>
      <c r="C31" s="11">
        <v>5</v>
      </c>
      <c r="D31" s="12">
        <v>5</v>
      </c>
      <c r="E31" s="13">
        <v>4</v>
      </c>
      <c r="F31" s="13">
        <v>0</v>
      </c>
      <c r="G31" s="14">
        <v>6</v>
      </c>
      <c r="H31" s="15">
        <v>5</v>
      </c>
      <c r="I31" s="15">
        <v>2.16216216216216</v>
      </c>
      <c r="J31" s="15">
        <v>6.76772812416377</v>
      </c>
      <c r="K31" s="14">
        <v>5</v>
      </c>
      <c r="L31" s="14">
        <v>6</v>
      </c>
      <c r="M31" s="14">
        <v>5</v>
      </c>
      <c r="N31" s="14">
        <v>5</v>
      </c>
      <c r="O31" s="14">
        <v>5</v>
      </c>
      <c r="P31" s="14">
        <v>4.997</v>
      </c>
      <c r="Q31" s="15">
        <v>1.18629004211909</v>
      </c>
      <c r="R31" s="14">
        <v>11</v>
      </c>
      <c r="S31" s="14" t="s">
        <v>32</v>
      </c>
      <c r="T31" s="20">
        <f t="shared" si="0"/>
        <v>77.113180328445</v>
      </c>
      <c r="U31" s="20">
        <f t="shared" si="5"/>
        <v>81.1717687667842</v>
      </c>
      <c r="V31" s="20">
        <f t="shared" si="2"/>
        <v>48.7030612600705</v>
      </c>
      <c r="W31" s="14">
        <v>37.18</v>
      </c>
      <c r="X31" s="20">
        <f t="shared" si="3"/>
        <v>85.8830612600705</v>
      </c>
    </row>
    <row r="32" s="2" customFormat="1" ht="20" customHeight="1" spans="1:24">
      <c r="A32" s="10" t="s">
        <v>83</v>
      </c>
      <c r="B32" s="10" t="s">
        <v>84</v>
      </c>
      <c r="C32" s="19">
        <v>3.44507632948495</v>
      </c>
      <c r="D32" s="12">
        <v>5</v>
      </c>
      <c r="E32" s="13">
        <v>4</v>
      </c>
      <c r="F32" s="13">
        <v>0</v>
      </c>
      <c r="G32" s="14">
        <v>4.35</v>
      </c>
      <c r="H32" s="15">
        <v>0.0527924423450959</v>
      </c>
      <c r="I32" s="15">
        <v>3.15789473684211</v>
      </c>
      <c r="J32" s="15">
        <v>7</v>
      </c>
      <c r="K32" s="14">
        <v>0</v>
      </c>
      <c r="L32" s="14">
        <v>0</v>
      </c>
      <c r="M32" s="14">
        <v>5</v>
      </c>
      <c r="N32" s="14">
        <v>5</v>
      </c>
      <c r="O32" s="14">
        <v>5</v>
      </c>
      <c r="P32" s="14">
        <v>5</v>
      </c>
      <c r="Q32" s="15">
        <v>3.91380826737027</v>
      </c>
      <c r="R32" s="14">
        <v>16</v>
      </c>
      <c r="S32" s="14" t="s">
        <v>32</v>
      </c>
      <c r="T32" s="20">
        <f t="shared" si="0"/>
        <v>66.9195717760424</v>
      </c>
      <c r="U32" s="20">
        <f t="shared" si="5"/>
        <v>70.4416545010973</v>
      </c>
      <c r="V32" s="20">
        <f t="shared" si="2"/>
        <v>42.2649927006584</v>
      </c>
      <c r="W32" s="13">
        <v>36.668</v>
      </c>
      <c r="X32" s="20">
        <f t="shared" si="3"/>
        <v>78.9329927006584</v>
      </c>
    </row>
    <row r="33" s="2" customFormat="1" ht="20" customHeight="1" spans="1:24">
      <c r="A33" s="10" t="s">
        <v>85</v>
      </c>
      <c r="B33" s="10" t="s">
        <v>86</v>
      </c>
      <c r="C33" s="11">
        <v>5</v>
      </c>
      <c r="D33" s="12">
        <v>5</v>
      </c>
      <c r="E33" s="13">
        <v>0</v>
      </c>
      <c r="F33" s="13">
        <v>5</v>
      </c>
      <c r="G33" s="14">
        <v>6</v>
      </c>
      <c r="H33" s="15">
        <v>5</v>
      </c>
      <c r="I33" s="15">
        <v>1.89189189189189</v>
      </c>
      <c r="J33" s="15">
        <v>6.73670680557435</v>
      </c>
      <c r="K33" s="14">
        <v>5</v>
      </c>
      <c r="L33" s="14">
        <v>6</v>
      </c>
      <c r="M33" s="14">
        <v>5</v>
      </c>
      <c r="N33" s="14">
        <v>5</v>
      </c>
      <c r="O33" s="14">
        <v>5</v>
      </c>
      <c r="P33" s="14">
        <v>5</v>
      </c>
      <c r="Q33" s="15">
        <v>1.87702265372168</v>
      </c>
      <c r="R33" s="14">
        <v>16</v>
      </c>
      <c r="S33" s="14" t="s">
        <v>32</v>
      </c>
      <c r="T33" s="20">
        <f t="shared" si="0"/>
        <v>83.5056213511879</v>
      </c>
      <c r="U33" s="20">
        <f t="shared" si="5"/>
        <v>87.900654053882</v>
      </c>
      <c r="V33" s="20">
        <f t="shared" si="2"/>
        <v>52.7403924323292</v>
      </c>
      <c r="W33" s="14">
        <v>36.412</v>
      </c>
      <c r="X33" s="20">
        <f t="shared" si="3"/>
        <v>89.1523924323292</v>
      </c>
    </row>
    <row r="34" s="2" customFormat="1" ht="20" customHeight="1" spans="1:24">
      <c r="A34" s="10" t="s">
        <v>87</v>
      </c>
      <c r="B34" s="10" t="s">
        <v>88</v>
      </c>
      <c r="C34" s="11">
        <v>5</v>
      </c>
      <c r="D34" s="12">
        <v>0</v>
      </c>
      <c r="E34" s="13">
        <v>4</v>
      </c>
      <c r="F34" s="13">
        <v>5</v>
      </c>
      <c r="G34" s="14">
        <v>6</v>
      </c>
      <c r="H34" s="15">
        <v>3.11475409836066</v>
      </c>
      <c r="I34" s="15">
        <v>0.540540540540541</v>
      </c>
      <c r="J34" s="15">
        <v>6.62817768263313</v>
      </c>
      <c r="K34" s="14">
        <v>4.65</v>
      </c>
      <c r="L34" s="14">
        <v>6</v>
      </c>
      <c r="M34" s="14">
        <v>5</v>
      </c>
      <c r="N34" s="14">
        <v>5</v>
      </c>
      <c r="O34" s="14">
        <v>5</v>
      </c>
      <c r="P34" s="14">
        <v>5</v>
      </c>
      <c r="Q34" s="15">
        <v>1.38305717338631</v>
      </c>
      <c r="R34" s="14">
        <v>11</v>
      </c>
      <c r="S34" s="14" t="s">
        <v>32</v>
      </c>
      <c r="T34" s="20">
        <f t="shared" si="0"/>
        <v>73.3165294949206</v>
      </c>
      <c r="U34" s="20">
        <f t="shared" si="5"/>
        <v>77.1752942051796</v>
      </c>
      <c r="V34" s="20">
        <f t="shared" si="2"/>
        <v>46.3051765231078</v>
      </c>
      <c r="W34" s="13">
        <v>35.384</v>
      </c>
      <c r="X34" s="20">
        <f t="shared" si="3"/>
        <v>81.6891765231078</v>
      </c>
    </row>
    <row r="35" s="1" customFormat="1" ht="20" customHeight="1" spans="1:24">
      <c r="A35" s="10" t="s">
        <v>89</v>
      </c>
      <c r="B35" s="17" t="s">
        <v>90</v>
      </c>
      <c r="C35" s="19">
        <v>4.95135422159363</v>
      </c>
      <c r="D35" s="12">
        <v>5</v>
      </c>
      <c r="E35" s="13">
        <v>0</v>
      </c>
      <c r="F35" s="13">
        <v>0</v>
      </c>
      <c r="G35" s="14">
        <v>6</v>
      </c>
      <c r="H35" s="15">
        <v>0.031571950814224</v>
      </c>
      <c r="I35" s="15">
        <v>2.36842105263158</v>
      </c>
      <c r="J35" s="15">
        <v>6.82984859408796</v>
      </c>
      <c r="K35" s="14">
        <v>5</v>
      </c>
      <c r="L35" s="14">
        <v>6</v>
      </c>
      <c r="M35" s="14">
        <v>5</v>
      </c>
      <c r="N35" s="14">
        <v>5</v>
      </c>
      <c r="O35" s="14">
        <v>5</v>
      </c>
      <c r="P35" s="14">
        <v>5</v>
      </c>
      <c r="Q35" s="15">
        <v>0</v>
      </c>
      <c r="R35" s="14">
        <v>11</v>
      </c>
      <c r="S35" s="14" t="s">
        <v>32</v>
      </c>
      <c r="T35" s="20">
        <f t="shared" si="0"/>
        <v>67.1811958191274</v>
      </c>
      <c r="U35" s="20">
        <f t="shared" si="5"/>
        <v>70.7170482306604</v>
      </c>
      <c r="V35" s="20">
        <f t="shared" si="2"/>
        <v>42.4302289383963</v>
      </c>
      <c r="W35" s="14">
        <v>35</v>
      </c>
      <c r="X35" s="20">
        <f t="shared" si="3"/>
        <v>77.4302289383963</v>
      </c>
    </row>
    <row r="36" s="1" customFormat="1" ht="20" customHeight="1" spans="1:24">
      <c r="A36" s="10" t="s">
        <v>91</v>
      </c>
      <c r="B36" s="10" t="s">
        <v>92</v>
      </c>
      <c r="C36" s="19">
        <v>4.54464550578463</v>
      </c>
      <c r="D36" s="12">
        <v>0</v>
      </c>
      <c r="E36" s="13">
        <v>4</v>
      </c>
      <c r="F36" s="13">
        <v>5</v>
      </c>
      <c r="G36" s="14">
        <v>6</v>
      </c>
      <c r="H36" s="15">
        <v>5</v>
      </c>
      <c r="I36" s="15">
        <v>1.42857142857143</v>
      </c>
      <c r="J36" s="15">
        <v>6.11442598187311</v>
      </c>
      <c r="K36" s="14">
        <v>2.45</v>
      </c>
      <c r="L36" s="14">
        <v>6</v>
      </c>
      <c r="M36" s="14">
        <v>5</v>
      </c>
      <c r="N36" s="14">
        <v>5</v>
      </c>
      <c r="O36" s="14">
        <v>5</v>
      </c>
      <c r="P36" s="14">
        <v>5</v>
      </c>
      <c r="Q36" s="15">
        <v>1.56597420748364</v>
      </c>
      <c r="R36" s="14">
        <v>11</v>
      </c>
      <c r="S36" s="14" t="s">
        <v>32</v>
      </c>
      <c r="T36" s="20">
        <f t="shared" si="0"/>
        <v>73.1036171237128</v>
      </c>
      <c r="U36" s="20">
        <f t="shared" si="5"/>
        <v>76.9511759196977</v>
      </c>
      <c r="V36" s="20">
        <f t="shared" si="2"/>
        <v>46.1707055518186</v>
      </c>
      <c r="W36" s="13">
        <v>32.82</v>
      </c>
      <c r="X36" s="20">
        <f t="shared" si="3"/>
        <v>78.9907055518186</v>
      </c>
    </row>
    <row r="37" s="1" customFormat="1" ht="20" customHeight="1" spans="1:24">
      <c r="A37" s="10" t="s">
        <v>93</v>
      </c>
      <c r="B37" s="10" t="s">
        <v>94</v>
      </c>
      <c r="C37" s="11">
        <v>5</v>
      </c>
      <c r="D37" s="12">
        <v>0</v>
      </c>
      <c r="E37" s="13">
        <v>4</v>
      </c>
      <c r="F37" s="13">
        <v>0</v>
      </c>
      <c r="G37" s="14">
        <v>6</v>
      </c>
      <c r="H37" s="15">
        <v>5</v>
      </c>
      <c r="I37" s="15">
        <v>0.27027027027027</v>
      </c>
      <c r="J37" s="15">
        <v>5.1848058525605</v>
      </c>
      <c r="K37" s="14">
        <v>5</v>
      </c>
      <c r="L37" s="14">
        <v>6</v>
      </c>
      <c r="M37" s="14">
        <v>5</v>
      </c>
      <c r="N37" s="14">
        <v>5</v>
      </c>
      <c r="O37" s="14">
        <v>5</v>
      </c>
      <c r="P37" s="14">
        <v>5</v>
      </c>
      <c r="Q37" s="15">
        <v>1.45794179622985</v>
      </c>
      <c r="R37" s="14">
        <v>13</v>
      </c>
      <c r="S37" s="14" t="s">
        <v>32</v>
      </c>
      <c r="T37" s="20">
        <f t="shared" si="0"/>
        <v>70.9130179190606</v>
      </c>
      <c r="U37" s="20">
        <f t="shared" si="5"/>
        <v>74.6452820200638</v>
      </c>
      <c r="V37" s="20">
        <f t="shared" si="2"/>
        <v>44.7871692120383</v>
      </c>
      <c r="W37" s="13">
        <v>32.308</v>
      </c>
      <c r="X37" s="20">
        <f t="shared" si="3"/>
        <v>77.0951692120383</v>
      </c>
    </row>
    <row r="38" s="1" customFormat="1" ht="20" customHeight="1" spans="1:24">
      <c r="A38" s="10" t="s">
        <v>95</v>
      </c>
      <c r="B38" s="10" t="s">
        <v>96</v>
      </c>
      <c r="C38" s="19">
        <v>3.25452016689847</v>
      </c>
      <c r="D38" s="12">
        <v>5</v>
      </c>
      <c r="E38" s="13">
        <v>4</v>
      </c>
      <c r="F38" s="13">
        <v>5</v>
      </c>
      <c r="G38" s="14">
        <v>6</v>
      </c>
      <c r="H38" s="15">
        <v>5</v>
      </c>
      <c r="I38" s="15">
        <v>0.27027027027027</v>
      </c>
      <c r="J38" s="15">
        <v>6.10931228257961</v>
      </c>
      <c r="K38" s="14">
        <v>3.6</v>
      </c>
      <c r="L38" s="14">
        <v>6</v>
      </c>
      <c r="M38" s="14">
        <v>5</v>
      </c>
      <c r="N38" s="14">
        <v>5</v>
      </c>
      <c r="O38" s="14">
        <v>5</v>
      </c>
      <c r="P38" s="14">
        <v>5</v>
      </c>
      <c r="Q38" s="15">
        <v>3.19378970412453</v>
      </c>
      <c r="R38" s="14">
        <v>10</v>
      </c>
      <c r="S38" s="14" t="s">
        <v>32</v>
      </c>
      <c r="T38" s="20">
        <f t="shared" si="0"/>
        <v>77.4278924238729</v>
      </c>
      <c r="U38" s="20">
        <f t="shared" si="5"/>
        <v>81.5030446567083</v>
      </c>
      <c r="V38" s="20">
        <f t="shared" si="2"/>
        <v>48.901826794025</v>
      </c>
      <c r="W38" s="14">
        <v>36.924</v>
      </c>
      <c r="X38" s="20">
        <f t="shared" si="3"/>
        <v>85.825826794025</v>
      </c>
    </row>
    <row r="39" s="1" customFormat="1" ht="20" customHeight="1" spans="1:24">
      <c r="A39" s="10" t="s">
        <v>97</v>
      </c>
      <c r="B39" s="10" t="s">
        <v>98</v>
      </c>
      <c r="C39" s="19">
        <v>4.98144650594288</v>
      </c>
      <c r="D39" s="12">
        <v>0</v>
      </c>
      <c r="E39" s="13">
        <v>4</v>
      </c>
      <c r="F39" s="13">
        <v>0</v>
      </c>
      <c r="G39" s="14">
        <v>6</v>
      </c>
      <c r="H39" s="15">
        <v>5</v>
      </c>
      <c r="I39" s="15">
        <v>0.27027027027027</v>
      </c>
      <c r="J39" s="15">
        <v>5.26077067166176</v>
      </c>
      <c r="K39" s="14">
        <v>3.9</v>
      </c>
      <c r="L39" s="14">
        <v>6</v>
      </c>
      <c r="M39" s="14">
        <v>5</v>
      </c>
      <c r="N39" s="14">
        <v>5</v>
      </c>
      <c r="O39" s="14">
        <v>5</v>
      </c>
      <c r="P39" s="14">
        <v>5</v>
      </c>
      <c r="Q39" s="15">
        <v>2.8989769673483</v>
      </c>
      <c r="R39" s="14">
        <v>7</v>
      </c>
      <c r="S39" s="14" t="s">
        <v>32</v>
      </c>
      <c r="T39" s="20">
        <f t="shared" si="0"/>
        <v>65.3114644152232</v>
      </c>
      <c r="U39" s="20">
        <f t="shared" si="5"/>
        <v>68.7489099107613</v>
      </c>
      <c r="V39" s="20">
        <f t="shared" si="2"/>
        <v>41.2493459464568</v>
      </c>
      <c r="W39" s="13">
        <v>34.872</v>
      </c>
      <c r="X39" s="20">
        <f t="shared" si="3"/>
        <v>76.1213459464568</v>
      </c>
    </row>
  </sheetData>
  <mergeCells count="1">
    <mergeCell ref="A2:X2"/>
  </mergeCells>
  <pageMargins left="0.700694444444445" right="0.700694444444445" top="0.751388888888889" bottom="0.751388888888889" header="0.298611111111111" footer="0.298611111111111"/>
  <pageSetup paperSize="8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SJDN</cp:lastModifiedBy>
  <dcterms:created xsi:type="dcterms:W3CDTF">2023-05-12T11:15:00Z</dcterms:created>
  <dcterms:modified xsi:type="dcterms:W3CDTF">2025-05-16T08:12:55Z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3E2E48DA7DAC46F1B870CCD6DB67535F_12</vt:lpwstr>
  </property>
</Properties>
</file>